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2365" windowHeight="9420"/>
  </bookViews>
  <sheets>
    <sheet name="眉山海尔价盘" sheetId="9" r:id="rId1"/>
    <sheet name="Sheet1" sheetId="10" r:id="rId2"/>
  </sheets>
  <calcPr calcId="144525"/>
</workbook>
</file>

<file path=xl/calcChain.xml><?xml version="1.0" encoding="utf-8"?>
<calcChain xmlns="http://schemas.openxmlformats.org/spreadsheetml/2006/main">
  <c r="N2" i="9" l="1"/>
  <c r="O11" i="9" l="1"/>
  <c r="N11" i="9"/>
  <c r="P11" i="9" s="1"/>
  <c r="M11" i="9"/>
  <c r="H11" i="9"/>
  <c r="O10" i="9"/>
  <c r="N10" i="9"/>
  <c r="P10" i="9" s="1"/>
  <c r="M10" i="9"/>
  <c r="H10" i="9"/>
  <c r="O9" i="9"/>
  <c r="N9" i="9" s="1"/>
  <c r="P9" i="9" s="1"/>
  <c r="M9" i="9"/>
  <c r="H9" i="9"/>
  <c r="P8" i="9"/>
  <c r="O8" i="9"/>
  <c r="N8" i="9"/>
  <c r="M8" i="9"/>
  <c r="H8" i="9"/>
  <c r="O7" i="9"/>
  <c r="N7" i="9"/>
  <c r="P7" i="9" s="1"/>
  <c r="M7" i="9"/>
  <c r="O6" i="9"/>
  <c r="N6" i="9"/>
  <c r="P6" i="9" s="1"/>
  <c r="M6" i="9"/>
  <c r="O5" i="9"/>
  <c r="N5" i="9"/>
  <c r="P5" i="9" s="1"/>
  <c r="M5" i="9"/>
  <c r="O4" i="9"/>
  <c r="N4" i="9"/>
  <c r="P4" i="9" s="1"/>
  <c r="M4" i="9"/>
  <c r="O3" i="9"/>
  <c r="N3" i="9"/>
  <c r="P3" i="9" s="1"/>
  <c r="M3" i="9"/>
  <c r="H3" i="9"/>
  <c r="O2" i="9"/>
  <c r="P2" i="9"/>
  <c r="M2" i="9"/>
  <c r="H2" i="9"/>
</calcChain>
</file>

<file path=xl/comments1.xml><?xml version="1.0" encoding="utf-8"?>
<comments xmlns="http://schemas.openxmlformats.org/spreadsheetml/2006/main">
  <authors>
    <author>shenzzamy</author>
  </authors>
  <commentList>
    <comment ref="O1" authorId="0">
      <text>
        <r>
          <rPr>
            <b/>
            <sz val="9"/>
            <rFont val="宋体"/>
            <charset val="134"/>
          </rPr>
          <t xml:space="preserve">shenzzamy:
</t>
        </r>
        <r>
          <rPr>
            <sz val="9"/>
            <rFont val="宋体"/>
            <charset val="134"/>
          </rPr>
          <t>门店售价折扣为8折</t>
        </r>
      </text>
    </comment>
    <comment ref="F2" authorId="0">
      <text>
        <r>
          <rPr>
            <b/>
            <sz val="9"/>
            <rFont val="宋体"/>
            <charset val="134"/>
          </rPr>
          <t>shenzzamy:全无</t>
        </r>
      </text>
    </comment>
    <comment ref="F4" authorId="0">
      <text>
        <r>
          <rPr>
            <b/>
            <sz val="9"/>
            <rFont val="宋体"/>
            <charset val="134"/>
          </rPr>
          <t>shenzzamy:</t>
        </r>
        <r>
          <rPr>
            <sz val="9"/>
            <rFont val="宋体"/>
            <charset val="134"/>
          </rPr>
          <t xml:space="preserve">
供价折扣，月季度返点</t>
        </r>
      </text>
    </comment>
  </commentList>
</comments>
</file>

<file path=xl/sharedStrings.xml><?xml version="1.0" encoding="utf-8"?>
<sst xmlns="http://schemas.openxmlformats.org/spreadsheetml/2006/main" count="111" uniqueCount="71">
  <si>
    <t>品牌</t>
  </si>
  <si>
    <t>产品类别</t>
  </si>
  <si>
    <t>产品名称</t>
  </si>
  <si>
    <t>尺寸
深*宽*高</t>
  </si>
  <si>
    <t>产品型号</t>
  </si>
  <si>
    <t>BF计量   不返利
FHQ只记月度量和返利</t>
  </si>
  <si>
    <t>产品状态
我司系统</t>
  </si>
  <si>
    <t>2019年成本进价</t>
  </si>
  <si>
    <t>2020年成本进价</t>
  </si>
  <si>
    <t>2021年成本进价</t>
  </si>
  <si>
    <t>21年批发价</t>
  </si>
  <si>
    <t>进价到批发价毛利</t>
  </si>
  <si>
    <t>成交价</t>
  </si>
  <si>
    <t>牌价</t>
  </si>
  <si>
    <t>批发价到成交毛利</t>
  </si>
  <si>
    <t>上市时间</t>
  </si>
  <si>
    <t>宗发改</t>
  </si>
  <si>
    <t>海尔</t>
  </si>
  <si>
    <t>燃热</t>
  </si>
  <si>
    <t>JSQ30-16D11(12T)</t>
  </si>
  <si>
    <t>BF</t>
  </si>
  <si>
    <t>540*370*160</t>
  </si>
  <si>
    <t>JSQ25-13FD5BDU1</t>
  </si>
  <si>
    <t>FHQ</t>
  </si>
  <si>
    <t>JSLQ27-16ECO-R3U1</t>
  </si>
  <si>
    <t>COM</t>
  </si>
  <si>
    <t>540*370*150</t>
  </si>
  <si>
    <t>JSQ34-18MAXBDU1</t>
  </si>
  <si>
    <t>卡萨帝</t>
  </si>
  <si>
    <t>JSQ31-16CZ1BPU1</t>
  </si>
  <si>
    <t>电热</t>
  </si>
  <si>
    <t>820*465*465</t>
  </si>
  <si>
    <t>ES80H-CK3(1)</t>
  </si>
  <si>
    <t>ES60H-GA3(2AU1)</t>
  </si>
  <si>
    <t>花洒</t>
  </si>
  <si>
    <t>SSG3-D1(T)</t>
  </si>
  <si>
    <t>HHSG3-A2(T)雅黑</t>
  </si>
  <si>
    <t>智能马桶</t>
  </si>
  <si>
    <t>707*425*528</t>
  </si>
  <si>
    <t>X A6-C27</t>
  </si>
  <si>
    <t>门店权限8折</t>
    <phoneticPr fontId="10" type="noConversion"/>
  </si>
  <si>
    <t>2021.11月</t>
    <phoneticPr fontId="10" type="noConversion"/>
  </si>
  <si>
    <t>商品部建议（批发）</t>
    <phoneticPr fontId="10" type="noConversion"/>
  </si>
  <si>
    <t>海尔</t>
    <phoneticPr fontId="10" type="noConversion"/>
  </si>
  <si>
    <t>品牌</t>
    <phoneticPr fontId="10" type="noConversion"/>
  </si>
  <si>
    <t>门店权限</t>
    <phoneticPr fontId="10" type="noConversion"/>
  </si>
  <si>
    <t>部门负责人权限</t>
    <phoneticPr fontId="10" type="noConversion"/>
  </si>
  <si>
    <t>九牧产品</t>
    <phoneticPr fontId="10" type="noConversion"/>
  </si>
  <si>
    <t>德高</t>
    <phoneticPr fontId="10" type="noConversion"/>
  </si>
  <si>
    <t>含施工</t>
    <phoneticPr fontId="10" type="noConversion"/>
  </si>
  <si>
    <t>毛利</t>
    <phoneticPr fontId="10" type="noConversion"/>
  </si>
  <si>
    <t>没有安装费</t>
    <phoneticPr fontId="10" type="noConversion"/>
  </si>
  <si>
    <t>含安装</t>
    <phoneticPr fontId="10" type="noConversion"/>
  </si>
  <si>
    <t>待定</t>
    <phoneticPr fontId="10" type="noConversion"/>
  </si>
  <si>
    <t>备注</t>
    <phoneticPr fontId="10" type="noConversion"/>
  </si>
  <si>
    <t>下单明细
数量</t>
    <phoneticPr fontId="10" type="noConversion"/>
  </si>
  <si>
    <t>正常</t>
    <phoneticPr fontId="10" type="noConversion"/>
  </si>
  <si>
    <t>任务价格
返利参考</t>
    <phoneticPr fontId="10" type="noConversion"/>
  </si>
  <si>
    <t>540*340*165</t>
    <phoneticPr fontId="10" type="noConversion"/>
  </si>
  <si>
    <t>16升海尔燃气热水器JSQ30-16D11(12T)燃气热水器防干烧、双气安防、LED触摸按键</t>
    <phoneticPr fontId="10" type="noConversion"/>
  </si>
  <si>
    <t>16升海尔燃气热水器JSLQ27-16ECO-R3U1冷凝燃气热水器、星蕴银、防干烧、双气安防</t>
    <phoneticPr fontId="10" type="noConversion"/>
  </si>
  <si>
    <t>610*390*150</t>
    <phoneticPr fontId="10" type="noConversion"/>
  </si>
  <si>
    <t>电热水器ES80H-CK3(1)储水式、电防电墙、防干烧、储热/速热二合一技术、金刚三层胆</t>
    <phoneticPr fontId="10" type="noConversion"/>
  </si>
  <si>
    <t>电热水器ES60H-GA3(2AU1)储水式、防干烧、储热/速热二合一技术、金刚三层胆、水管可隐藏安装</t>
    <phoneticPr fontId="10" type="noConversion"/>
  </si>
  <si>
    <t>760*445*485</t>
    <phoneticPr fontId="10" type="noConversion"/>
  </si>
  <si>
    <t>空气能可升降三出水太阳花洒、9寸顶喷、PVC防缠绕软管</t>
    <phoneticPr fontId="10" type="noConversion"/>
  </si>
  <si>
    <t>空气能可升降三出水增压太阳花洒、雅黑、9寸顶喷、PVC防缠绕软管</t>
    <phoneticPr fontId="10" type="noConversion"/>
  </si>
  <si>
    <t>自动翻盖、语音控制、久坐提醒、远程预约、除臭、脚感冲刷、</t>
    <phoneticPr fontId="10" type="noConversion"/>
  </si>
  <si>
    <t>13升海尔燃气热水器JSQ25-13FD5BDU1(JKF)燃气热水器钛金灰</t>
    <phoneticPr fontId="10" type="noConversion"/>
  </si>
  <si>
    <r>
      <t>18升</t>
    </r>
    <r>
      <rPr>
        <sz val="10"/>
        <color rgb="FF333333"/>
        <rFont val="微软雅黑"/>
        <charset val="134"/>
      </rPr>
      <t>海尔燃气热水器JSQ34-18MAXBDU1、优雅灰</t>
    </r>
    <phoneticPr fontId="10" type="noConversion"/>
  </si>
  <si>
    <t>16升卡萨帝燃气热水器JSQ31-16CZ1BPU1、静音、小体积、防冻装置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</si>
</sst>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 "/>
    <numFmt numFmtId="178" formatCode="0.0%"/>
  </numFmts>
  <fonts count="17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333333"/>
      <name val="微软雅黑"/>
      <charset val="134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i/>
      <sz val="9"/>
      <color rgb="FF333333"/>
      <name val="微软雅黑"/>
      <family val="2"/>
      <charset val="134"/>
    </font>
    <font>
      <sz val="9"/>
      <name val="微软雅黑"/>
      <family val="2"/>
      <charset val="134"/>
    </font>
    <font>
      <sz val="10"/>
      <color rgb="FF333333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2" sqref="E2"/>
    </sheetView>
  </sheetViews>
  <sheetFormatPr defaultColWidth="13.375" defaultRowHeight="24" customHeight="1"/>
  <cols>
    <col min="1" max="1" width="13.375" customWidth="1"/>
    <col min="2" max="2" width="13.75" customWidth="1"/>
    <col min="3" max="3" width="40" style="13" customWidth="1"/>
    <col min="4" max="4" width="13.5" customWidth="1"/>
    <col min="5" max="5" width="23" customWidth="1"/>
    <col min="6" max="6" width="18.375" customWidth="1"/>
    <col min="7" max="13" width="13.375" customWidth="1"/>
    <col min="14" max="14" width="13.375" style="14" customWidth="1"/>
    <col min="15" max="15" width="13.375" customWidth="1"/>
    <col min="16" max="16" width="13.375" style="15" customWidth="1"/>
    <col min="17" max="17" width="14.5" customWidth="1"/>
    <col min="18" max="16365" width="13.375" customWidth="1"/>
  </cols>
  <sheetData>
    <row r="1" spans="1:20" ht="24" customHeight="1">
      <c r="A1" s="1" t="s">
        <v>0</v>
      </c>
      <c r="B1" s="1" t="s">
        <v>1</v>
      </c>
      <c r="C1" s="16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2" t="s">
        <v>57</v>
      </c>
      <c r="I1" s="9" t="s">
        <v>7</v>
      </c>
      <c r="J1" s="10" t="s">
        <v>8</v>
      </c>
      <c r="K1" s="10" t="s">
        <v>9</v>
      </c>
      <c r="L1" s="1" t="s">
        <v>10</v>
      </c>
      <c r="M1" s="2" t="s">
        <v>11</v>
      </c>
      <c r="N1" s="17" t="s">
        <v>12</v>
      </c>
      <c r="O1" s="23" t="s">
        <v>13</v>
      </c>
      <c r="P1" s="18" t="s">
        <v>14</v>
      </c>
      <c r="Q1" s="1" t="s">
        <v>42</v>
      </c>
      <c r="R1" s="1" t="s">
        <v>15</v>
      </c>
      <c r="S1" s="25" t="s">
        <v>55</v>
      </c>
      <c r="T1" s="1" t="s">
        <v>16</v>
      </c>
    </row>
    <row r="2" spans="1:20" ht="24" customHeight="1">
      <c r="A2" s="4" t="s">
        <v>17</v>
      </c>
      <c r="B2" s="5" t="s">
        <v>18</v>
      </c>
      <c r="C2" s="28" t="s">
        <v>59</v>
      </c>
      <c r="D2" s="27" t="s">
        <v>58</v>
      </c>
      <c r="E2" s="4" t="s">
        <v>19</v>
      </c>
      <c r="F2" s="4" t="s">
        <v>20</v>
      </c>
      <c r="G2" s="2" t="s">
        <v>56</v>
      </c>
      <c r="H2" s="6">
        <f>K2</f>
        <v>899</v>
      </c>
      <c r="I2" s="9"/>
      <c r="J2" s="10"/>
      <c r="K2" s="4">
        <v>899</v>
      </c>
      <c r="L2" s="11">
        <v>999</v>
      </c>
      <c r="M2" s="12">
        <f>(L2-K2)/L2</f>
        <v>0.10010010010010011</v>
      </c>
      <c r="N2" s="17">
        <f>O2*0.8</f>
        <v>1332</v>
      </c>
      <c r="O2" s="23">
        <f>CEILING(L2/0.6,1)</f>
        <v>1665</v>
      </c>
      <c r="P2" s="18">
        <f>(N2-L2)/N2</f>
        <v>0.25</v>
      </c>
      <c r="Q2" s="1"/>
      <c r="R2" s="1" t="s">
        <v>41</v>
      </c>
      <c r="S2" s="23">
        <v>1</v>
      </c>
      <c r="T2" s="1"/>
    </row>
    <row r="3" spans="1:20" ht="24" customHeight="1">
      <c r="A3" s="4" t="s">
        <v>17</v>
      </c>
      <c r="B3" s="5" t="s">
        <v>18</v>
      </c>
      <c r="C3" s="28" t="s">
        <v>68</v>
      </c>
      <c r="D3" s="1" t="s">
        <v>21</v>
      </c>
      <c r="E3" s="30" t="s">
        <v>22</v>
      </c>
      <c r="F3" s="4" t="s">
        <v>23</v>
      </c>
      <c r="G3" s="2" t="s">
        <v>56</v>
      </c>
      <c r="H3" s="6">
        <f>K3</f>
        <v>1399</v>
      </c>
      <c r="I3" s="9"/>
      <c r="J3" s="10"/>
      <c r="K3" s="4">
        <v>1399</v>
      </c>
      <c r="L3" s="11">
        <v>1549</v>
      </c>
      <c r="M3" s="12">
        <f t="shared" ref="M3:M11" si="0">(L3-K3)/L3</f>
        <v>9.6836668818592639E-2</v>
      </c>
      <c r="N3" s="17">
        <f t="shared" ref="N3:N11" si="1">O3*0.8</f>
        <v>2065.6</v>
      </c>
      <c r="O3" s="23">
        <f t="shared" ref="O3:O11" si="2">CEILING(L3/0.6,1)</f>
        <v>2582</v>
      </c>
      <c r="P3" s="18">
        <f t="shared" ref="P3:P11" si="3">(N3-L3)/N3</f>
        <v>0.2500968241673121</v>
      </c>
      <c r="Q3" s="1"/>
      <c r="R3" s="1" t="s">
        <v>41</v>
      </c>
      <c r="S3" s="23">
        <v>1</v>
      </c>
      <c r="T3" s="1"/>
    </row>
    <row r="4" spans="1:20" ht="24" customHeight="1">
      <c r="A4" s="4" t="s">
        <v>17</v>
      </c>
      <c r="B4" s="5" t="s">
        <v>18</v>
      </c>
      <c r="C4" s="28" t="s">
        <v>60</v>
      </c>
      <c r="D4" s="1" t="s">
        <v>21</v>
      </c>
      <c r="E4" s="31" t="s">
        <v>24</v>
      </c>
      <c r="F4" s="4" t="s">
        <v>25</v>
      </c>
      <c r="G4" s="2" t="s">
        <v>56</v>
      </c>
      <c r="H4" s="6">
        <v>2999</v>
      </c>
      <c r="I4" s="9"/>
      <c r="J4" s="10"/>
      <c r="K4" s="4">
        <v>2399.1999999999998</v>
      </c>
      <c r="L4" s="11">
        <v>2699</v>
      </c>
      <c r="M4" s="12">
        <f t="shared" si="0"/>
        <v>0.11107817710263067</v>
      </c>
      <c r="N4" s="17">
        <f t="shared" si="1"/>
        <v>3599.2000000000003</v>
      </c>
      <c r="O4" s="23">
        <f t="shared" si="2"/>
        <v>4499</v>
      </c>
      <c r="P4" s="18">
        <f t="shared" si="3"/>
        <v>0.25011113580795741</v>
      </c>
      <c r="Q4" s="1"/>
      <c r="R4" s="1" t="s">
        <v>41</v>
      </c>
      <c r="S4" s="23">
        <v>1</v>
      </c>
      <c r="T4" s="1"/>
    </row>
    <row r="5" spans="1:20" ht="24" customHeight="1">
      <c r="A5" s="4" t="s">
        <v>17</v>
      </c>
      <c r="B5" s="5" t="s">
        <v>18</v>
      </c>
      <c r="C5" s="28" t="s">
        <v>69</v>
      </c>
      <c r="D5" s="1" t="s">
        <v>26</v>
      </c>
      <c r="E5" s="7" t="s">
        <v>27</v>
      </c>
      <c r="F5" s="4" t="s">
        <v>25</v>
      </c>
      <c r="G5" s="2" t="s">
        <v>56</v>
      </c>
      <c r="H5" s="6">
        <v>2799</v>
      </c>
      <c r="I5" s="9"/>
      <c r="J5" s="10"/>
      <c r="K5" s="4">
        <v>2239.1999999999998</v>
      </c>
      <c r="L5" s="11">
        <v>2499</v>
      </c>
      <c r="M5" s="12">
        <f t="shared" si="0"/>
        <v>0.10396158463385362</v>
      </c>
      <c r="N5" s="17">
        <f t="shared" si="1"/>
        <v>3332</v>
      </c>
      <c r="O5" s="23">
        <f t="shared" si="2"/>
        <v>4165</v>
      </c>
      <c r="P5" s="18">
        <f t="shared" si="3"/>
        <v>0.25</v>
      </c>
      <c r="Q5" s="1"/>
      <c r="R5" s="1" t="s">
        <v>41</v>
      </c>
      <c r="S5" s="23">
        <v>1</v>
      </c>
      <c r="T5" s="1"/>
    </row>
    <row r="6" spans="1:20" ht="24" customHeight="1">
      <c r="A6" s="7" t="s">
        <v>28</v>
      </c>
      <c r="B6" s="8" t="s">
        <v>18</v>
      </c>
      <c r="C6" s="29" t="s">
        <v>70</v>
      </c>
      <c r="D6" s="27" t="s">
        <v>61</v>
      </c>
      <c r="E6" s="7" t="s">
        <v>29</v>
      </c>
      <c r="F6" s="7" t="s">
        <v>25</v>
      </c>
      <c r="G6" s="2" t="s">
        <v>56</v>
      </c>
      <c r="H6" s="6">
        <v>3999</v>
      </c>
      <c r="I6" s="9"/>
      <c r="J6" s="10"/>
      <c r="K6" s="4">
        <v>2999.25</v>
      </c>
      <c r="L6" s="11">
        <v>3399</v>
      </c>
      <c r="M6" s="12">
        <f t="shared" si="0"/>
        <v>0.11760812003530451</v>
      </c>
      <c r="N6" s="17">
        <f t="shared" si="1"/>
        <v>4532</v>
      </c>
      <c r="O6" s="23">
        <f t="shared" si="2"/>
        <v>5665</v>
      </c>
      <c r="P6" s="18">
        <f t="shared" si="3"/>
        <v>0.25</v>
      </c>
      <c r="Q6" s="1"/>
      <c r="R6" s="1" t="s">
        <v>41</v>
      </c>
      <c r="S6" s="23">
        <v>1</v>
      </c>
      <c r="T6" s="1"/>
    </row>
    <row r="7" spans="1:20" ht="24" customHeight="1">
      <c r="A7" s="4" t="s">
        <v>17</v>
      </c>
      <c r="B7" s="5" t="s">
        <v>30</v>
      </c>
      <c r="C7" s="28" t="s">
        <v>62</v>
      </c>
      <c r="D7" s="1" t="s">
        <v>31</v>
      </c>
      <c r="E7" s="32" t="s">
        <v>32</v>
      </c>
      <c r="F7" s="4" t="s">
        <v>25</v>
      </c>
      <c r="G7" s="2" t="s">
        <v>56</v>
      </c>
      <c r="H7" s="6">
        <v>969</v>
      </c>
      <c r="I7" s="9"/>
      <c r="J7" s="10"/>
      <c r="K7" s="4">
        <v>823.65</v>
      </c>
      <c r="L7" s="11">
        <v>899</v>
      </c>
      <c r="M7" s="12">
        <f t="shared" si="0"/>
        <v>8.3815350389321489E-2</v>
      </c>
      <c r="N7" s="17">
        <f t="shared" si="1"/>
        <v>1199.2</v>
      </c>
      <c r="O7" s="23">
        <f t="shared" si="2"/>
        <v>1499</v>
      </c>
      <c r="P7" s="18">
        <f t="shared" si="3"/>
        <v>0.25033355570380256</v>
      </c>
      <c r="Q7" s="1"/>
      <c r="R7" s="1" t="s">
        <v>41</v>
      </c>
      <c r="S7" s="23">
        <v>1</v>
      </c>
      <c r="T7" s="1"/>
    </row>
    <row r="8" spans="1:20" ht="24" customHeight="1">
      <c r="A8" s="4" t="s">
        <v>17</v>
      </c>
      <c r="B8" s="5" t="s">
        <v>30</v>
      </c>
      <c r="C8" s="28" t="s">
        <v>63</v>
      </c>
      <c r="D8" s="27" t="s">
        <v>64</v>
      </c>
      <c r="E8" s="32" t="s">
        <v>33</v>
      </c>
      <c r="F8" s="4" t="s">
        <v>20</v>
      </c>
      <c r="G8" s="2" t="s">
        <v>56</v>
      </c>
      <c r="H8" s="6">
        <f>K8</f>
        <v>1249</v>
      </c>
      <c r="I8" s="9"/>
      <c r="J8" s="10"/>
      <c r="K8" s="4">
        <v>1249</v>
      </c>
      <c r="L8" s="11">
        <v>1599</v>
      </c>
      <c r="M8" s="12">
        <f t="shared" si="0"/>
        <v>0.21888680425265791</v>
      </c>
      <c r="N8" s="17">
        <f t="shared" si="1"/>
        <v>2132</v>
      </c>
      <c r="O8" s="23">
        <f t="shared" si="2"/>
        <v>2665</v>
      </c>
      <c r="P8" s="18">
        <f t="shared" si="3"/>
        <v>0.25</v>
      </c>
      <c r="Q8" s="1"/>
      <c r="R8" s="1" t="s">
        <v>41</v>
      </c>
      <c r="S8" s="23">
        <v>1</v>
      </c>
      <c r="T8" s="1"/>
    </row>
    <row r="9" spans="1:20" ht="24" customHeight="1">
      <c r="A9" s="4" t="s">
        <v>17</v>
      </c>
      <c r="B9" s="5" t="s">
        <v>34</v>
      </c>
      <c r="C9" s="28" t="s">
        <v>65</v>
      </c>
      <c r="D9" s="26"/>
      <c r="E9" s="7" t="s">
        <v>35</v>
      </c>
      <c r="F9" s="4" t="s">
        <v>20</v>
      </c>
      <c r="G9" s="2" t="s">
        <v>56</v>
      </c>
      <c r="H9" s="6">
        <f>K9</f>
        <v>280</v>
      </c>
      <c r="I9" s="9"/>
      <c r="J9" s="10"/>
      <c r="K9" s="4">
        <v>280</v>
      </c>
      <c r="L9" s="11">
        <v>400</v>
      </c>
      <c r="M9" s="12">
        <f t="shared" si="0"/>
        <v>0.3</v>
      </c>
      <c r="N9" s="17">
        <f t="shared" si="1"/>
        <v>533.6</v>
      </c>
      <c r="O9" s="23">
        <f t="shared" si="2"/>
        <v>667</v>
      </c>
      <c r="P9" s="18">
        <f t="shared" si="3"/>
        <v>0.2503748125937032</v>
      </c>
      <c r="Q9" s="1"/>
      <c r="R9" s="1" t="s">
        <v>41</v>
      </c>
      <c r="S9" s="23">
        <v>3</v>
      </c>
      <c r="T9" s="1"/>
    </row>
    <row r="10" spans="1:20" ht="20.25" customHeight="1">
      <c r="A10" s="4" t="s">
        <v>17</v>
      </c>
      <c r="B10" s="5" t="s">
        <v>34</v>
      </c>
      <c r="C10" s="29" t="s">
        <v>66</v>
      </c>
      <c r="D10" s="1"/>
      <c r="E10" s="4" t="s">
        <v>36</v>
      </c>
      <c r="F10" s="4" t="s">
        <v>20</v>
      </c>
      <c r="G10" s="2" t="s">
        <v>56</v>
      </c>
      <c r="H10" s="6">
        <f>K10</f>
        <v>449</v>
      </c>
      <c r="I10" s="9"/>
      <c r="J10" s="10"/>
      <c r="K10" s="4">
        <v>449</v>
      </c>
      <c r="L10" s="11">
        <v>699</v>
      </c>
      <c r="M10" s="12">
        <f t="shared" si="0"/>
        <v>0.35765379113018597</v>
      </c>
      <c r="N10" s="17">
        <f t="shared" si="1"/>
        <v>932</v>
      </c>
      <c r="O10" s="23">
        <f t="shared" si="2"/>
        <v>1165</v>
      </c>
      <c r="P10" s="18">
        <f t="shared" si="3"/>
        <v>0.25</v>
      </c>
      <c r="Q10" s="1"/>
      <c r="R10" s="1" t="s">
        <v>41</v>
      </c>
      <c r="S10" s="23">
        <v>3</v>
      </c>
      <c r="T10" s="1"/>
    </row>
    <row r="11" spans="1:20" ht="24" customHeight="1">
      <c r="A11" s="4" t="s">
        <v>17</v>
      </c>
      <c r="B11" s="5" t="s">
        <v>37</v>
      </c>
      <c r="C11" s="28" t="s">
        <v>67</v>
      </c>
      <c r="D11" s="1" t="s">
        <v>38</v>
      </c>
      <c r="E11" s="30" t="s">
        <v>39</v>
      </c>
      <c r="F11" s="4" t="s">
        <v>20</v>
      </c>
      <c r="G11" s="2" t="s">
        <v>56</v>
      </c>
      <c r="H11" s="6">
        <f>K11</f>
        <v>3999</v>
      </c>
      <c r="I11" s="9"/>
      <c r="J11" s="10"/>
      <c r="K11" s="4">
        <v>3999</v>
      </c>
      <c r="L11" s="11">
        <v>4999</v>
      </c>
      <c r="M11" s="12">
        <f t="shared" si="0"/>
        <v>0.20004000800160032</v>
      </c>
      <c r="N11" s="17">
        <f t="shared" si="1"/>
        <v>6665.6</v>
      </c>
      <c r="O11" s="23">
        <f t="shared" si="2"/>
        <v>8332</v>
      </c>
      <c r="P11" s="18">
        <f t="shared" si="3"/>
        <v>0.25003000480076815</v>
      </c>
      <c r="Q11" s="1"/>
      <c r="R11" s="1" t="s">
        <v>41</v>
      </c>
      <c r="S11" s="23">
        <v>5</v>
      </c>
      <c r="T11" s="1"/>
    </row>
    <row r="12" spans="1:20" ht="24" customHeight="1">
      <c r="O12" t="s">
        <v>40</v>
      </c>
      <c r="S12" s="24"/>
    </row>
    <row r="14" spans="1:20" ht="24" customHeight="1">
      <c r="D14" s="26"/>
    </row>
  </sheetData>
  <phoneticPr fontId="10" type="noConversion"/>
  <conditionalFormatting sqref="E1:E11"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</conditionalFormatting>
  <conditionalFormatting sqref="C2:C3 C4:C5 C6 C7 C8 C9 C10 C1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130" zoomScaleNormal="130" workbookViewId="0">
      <selection sqref="A1:F4"/>
    </sheetView>
  </sheetViews>
  <sheetFormatPr defaultRowHeight="16.5"/>
  <cols>
    <col min="1" max="1" width="16" style="19" customWidth="1"/>
    <col min="2" max="2" width="12.375" style="19" customWidth="1"/>
    <col min="3" max="3" width="17.625" style="19" customWidth="1"/>
    <col min="4" max="4" width="13.125" style="19" customWidth="1"/>
    <col min="5" max="5" width="15.625" style="19" customWidth="1"/>
    <col min="6" max="6" width="16.75" style="19" customWidth="1"/>
    <col min="7" max="16384" width="9" style="19"/>
  </cols>
  <sheetData>
    <row r="1" spans="1:6">
      <c r="A1" s="20" t="s">
        <v>44</v>
      </c>
      <c r="B1" s="20" t="s">
        <v>45</v>
      </c>
      <c r="C1" s="20" t="s">
        <v>46</v>
      </c>
      <c r="D1" s="20" t="s">
        <v>50</v>
      </c>
      <c r="E1" s="20" t="s">
        <v>54</v>
      </c>
      <c r="F1" s="20" t="s">
        <v>53</v>
      </c>
    </row>
    <row r="2" spans="1:6">
      <c r="A2" s="20" t="s">
        <v>43</v>
      </c>
      <c r="B2" s="20">
        <v>8</v>
      </c>
      <c r="C2" s="20">
        <v>8</v>
      </c>
      <c r="D2" s="20">
        <v>25</v>
      </c>
      <c r="E2" s="20" t="s">
        <v>51</v>
      </c>
      <c r="F2" s="20"/>
    </row>
    <row r="3" spans="1:6">
      <c r="A3" s="20" t="s">
        <v>47</v>
      </c>
      <c r="B3" s="20">
        <v>5</v>
      </c>
      <c r="C3" s="20">
        <v>4.5</v>
      </c>
      <c r="D3" s="20"/>
      <c r="E3" s="20" t="s">
        <v>52</v>
      </c>
      <c r="F3" s="20"/>
    </row>
    <row r="4" spans="1:6">
      <c r="A4" s="21" t="s">
        <v>48</v>
      </c>
      <c r="B4" s="20">
        <v>9</v>
      </c>
      <c r="C4" s="20">
        <v>9</v>
      </c>
      <c r="D4" s="20"/>
      <c r="E4" s="20" t="s">
        <v>49</v>
      </c>
      <c r="F4" s="22"/>
    </row>
  </sheetData>
  <phoneticPr fontId="1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眉山海尔价盘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吴宗发</cp:lastModifiedBy>
  <cp:lastPrinted>2018-12-07T04:23:00Z</cp:lastPrinted>
  <dcterms:created xsi:type="dcterms:W3CDTF">2018-12-07T02:01:00Z</dcterms:created>
  <dcterms:modified xsi:type="dcterms:W3CDTF">2021-11-16T05:20:09Z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AF0686C5AB284DEB9CA4ED61C733D2B7</vt:lpwstr>
  </property>
</Properties>
</file>